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Wallstreetmojo.com" sheetId="4" r:id="rId1"/>
    <sheet name="Duration Formula Example 1" sheetId="2" r:id="rId2"/>
    <sheet name="Duration Formula Example 2" sheetId="3" r:id="rId3"/>
  </sheets>
  <calcPr calcId="124519"/>
</workbook>
</file>

<file path=xl/calcChain.xml><?xml version="1.0" encoding="utf-8"?>
<calcChain xmlns="http://schemas.openxmlformats.org/spreadsheetml/2006/main">
  <c r="H11" i="3"/>
  <c r="H10"/>
  <c r="H9"/>
  <c r="H8"/>
  <c r="E11"/>
  <c r="E10"/>
  <c r="E9"/>
  <c r="E8"/>
  <c r="B11"/>
  <c r="B10"/>
  <c r="B9"/>
  <c r="B8"/>
  <c r="B8" i="2"/>
  <c r="B9" s="1"/>
  <c r="B4"/>
  <c r="B7" s="1"/>
</calcChain>
</file>

<file path=xl/sharedStrings.xml><?xml version="1.0" encoding="utf-8"?>
<sst xmlns="http://schemas.openxmlformats.org/spreadsheetml/2006/main" count="37" uniqueCount="18">
  <si>
    <t>M</t>
  </si>
  <si>
    <t>n</t>
  </si>
  <si>
    <t>r</t>
  </si>
  <si>
    <t>c</t>
  </si>
  <si>
    <t>Bond price</t>
  </si>
  <si>
    <t>Numerator</t>
  </si>
  <si>
    <t>Duration Formula</t>
  </si>
  <si>
    <t>Coupon payment (C)</t>
  </si>
  <si>
    <t>Duration of Bound</t>
  </si>
  <si>
    <r>
      <t>Let us take an example of a bond with annual coupon payments. Let us assume that company XYZ Ltd has issued a bond having the face value of $100,000 carrying an annual coupon rate of 7% and maturing in 5 years. The prevailing market rate of interest is 10%</t>
    </r>
    <r>
      <rPr>
        <sz val="11"/>
        <color theme="1"/>
        <rFont val="Calibri"/>
        <family val="2"/>
        <scheme val="minor"/>
      </rPr>
      <t>.</t>
    </r>
  </si>
  <si>
    <t>Let us take an example of a bond with annual coupon payments. Let us assume that company XYZ Ltd has issued a bond having face value of $100,000 and maturing in 4 years. The prevailing market rate of interest is 10%. Calculate the bond duration for the following annual coupon rate: (a) 8% (b) 6% (c) 4%</t>
  </si>
  <si>
    <t>Coupon Rate of 8%</t>
  </si>
  <si>
    <t>Coupon Rate of 6%</t>
  </si>
  <si>
    <t>Coupon Rate of 4%</t>
  </si>
  <si>
    <t>Prepared by Dheeraj Vaidya, CFA, FRM</t>
  </si>
  <si>
    <t>dheeraj@wallstreetmojo.com</t>
  </si>
  <si>
    <t>visit - www.wallstreetmojo.com</t>
  </si>
  <si>
    <t>Duration Formula Excel Template</t>
  </si>
</sst>
</file>

<file path=xl/styles.xml><?xml version="1.0" encoding="utf-8"?>
<styleSheet xmlns="http://schemas.openxmlformats.org/spreadsheetml/2006/main">
  <numFmts count="4">
    <numFmt numFmtId="164" formatCode="[$$-409]#,##0"/>
    <numFmt numFmtId="174" formatCode="_-[$$-409]* #,##0.00_ ;_-[$$-409]* \-#,##0.00\ ;_-[$$-409]* &quot;-&quot;??_ ;_-@_ "/>
    <numFmt numFmtId="176" formatCode="_-[$$-409]* #,##0_ ;_-[$$-409]* \-#,##0\ ;_-[$$-409]* &quot;-&quot;??_ ;_-@_ "/>
    <numFmt numFmtId="189" formatCode="[$$-409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176" fontId="0" fillId="0" borderId="1" xfId="0" applyNumberFormat="1" applyBorder="1"/>
    <xf numFmtId="1" fontId="0" fillId="0" borderId="1" xfId="0" applyNumberFormat="1" applyBorder="1"/>
    <xf numFmtId="9" fontId="0" fillId="0" borderId="0" xfId="1" applyFont="1"/>
    <xf numFmtId="174" fontId="0" fillId="0" borderId="1" xfId="0" applyNumberFormat="1" applyBorder="1"/>
    <xf numFmtId="0" fontId="0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0" fillId="0" borderId="1" xfId="0" applyFont="1" applyFill="1" applyBorder="1"/>
    <xf numFmtId="0" fontId="4" fillId="0" borderId="1" xfId="0" applyFont="1" applyFill="1" applyBorder="1"/>
    <xf numFmtId="2" fontId="0" fillId="0" borderId="1" xfId="0" applyNumberFormat="1" applyBorder="1"/>
    <xf numFmtId="189" fontId="0" fillId="0" borderId="1" xfId="0" applyNumberFormat="1" applyFont="1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7" fillId="3" borderId="0" xfId="2" applyFont="1" applyFill="1" applyAlignment="1">
      <alignment horizontal="left" indent="2"/>
    </xf>
    <xf numFmtId="0" fontId="8" fillId="3" borderId="0" xfId="0" applyFont="1" applyFill="1"/>
    <xf numFmtId="0" fontId="9" fillId="3" borderId="0" xfId="0" applyFont="1" applyFill="1"/>
  </cellXfs>
  <cellStyles count="3">
    <cellStyle name="Hyperlink 3" xfId="2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J19" sqref="J19"/>
    </sheetView>
  </sheetViews>
  <sheetFormatPr defaultRowHeight="15"/>
  <cols>
    <col min="1" max="16384" width="9.140625" style="18"/>
  </cols>
  <sheetData>
    <row r="1" spans="1:4" ht="28.5">
      <c r="A1" s="17" t="s">
        <v>17</v>
      </c>
    </row>
    <row r="3" spans="1:4">
      <c r="A3" s="19" t="s">
        <v>14</v>
      </c>
    </row>
    <row r="4" spans="1:4">
      <c r="A4" s="20" t="s">
        <v>15</v>
      </c>
    </row>
    <row r="5" spans="1:4">
      <c r="A5" s="19"/>
    </row>
    <row r="6" spans="1:4" ht="18.75">
      <c r="A6" s="21" t="s">
        <v>16</v>
      </c>
      <c r="B6" s="22"/>
      <c r="C6" s="22"/>
      <c r="D6" s="22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="115" zoomScaleNormal="115" workbookViewId="0">
      <selection activeCell="D16" sqref="D16"/>
    </sheetView>
  </sheetViews>
  <sheetFormatPr defaultRowHeight="15"/>
  <cols>
    <col min="1" max="1" width="25.5703125" customWidth="1"/>
    <col min="2" max="2" width="14.42578125" customWidth="1"/>
  </cols>
  <sheetData>
    <row r="1" spans="1:9" ht="50.25" customHeight="1">
      <c r="A1" s="15" t="s">
        <v>9</v>
      </c>
      <c r="B1" s="15"/>
      <c r="C1" s="15"/>
      <c r="D1" s="15"/>
      <c r="E1" s="15"/>
      <c r="F1" s="15"/>
      <c r="G1" s="15"/>
    </row>
    <row r="3" spans="1:9">
      <c r="A3" s="8" t="s">
        <v>0</v>
      </c>
      <c r="B3" s="4">
        <v>100000</v>
      </c>
    </row>
    <row r="4" spans="1:9">
      <c r="A4" s="8" t="s">
        <v>3</v>
      </c>
      <c r="B4" s="5">
        <f>0.07*B3</f>
        <v>7000.0000000000009</v>
      </c>
    </row>
    <row r="5" spans="1:9">
      <c r="A5" s="8" t="s">
        <v>1</v>
      </c>
      <c r="B5" s="2">
        <v>5</v>
      </c>
    </row>
    <row r="6" spans="1:9">
      <c r="A6" s="8" t="s">
        <v>2</v>
      </c>
      <c r="B6" s="3">
        <v>0.1</v>
      </c>
      <c r="I6" s="6"/>
    </row>
    <row r="7" spans="1:9">
      <c r="A7" s="11" t="s">
        <v>4</v>
      </c>
      <c r="B7" s="7">
        <f>(B4/(1+B6)^1)+(B4/(1+B6)^2)+(B4/(1+B6)^3)+(B4/(1+B6)^4)+(B3/(1+B6)^5)</f>
        <v>84281.190430360555</v>
      </c>
    </row>
    <row r="8" spans="1:9">
      <c r="A8" s="12" t="s">
        <v>5</v>
      </c>
      <c r="B8" s="7">
        <f>(B4*1/(1+B6)^1)+(B4*2/(1+B6)^2)+(B4*3/(1+B6)^3)+(B4*4/(1+B6)^4)+(B3*5/(1+B6)^5)</f>
        <v>363296.53339625325</v>
      </c>
    </row>
    <row r="9" spans="1:9">
      <c r="A9" s="9" t="s">
        <v>6</v>
      </c>
      <c r="B9" s="13">
        <f>B8/B7</f>
        <v>4.3105292122853447</v>
      </c>
    </row>
  </sheetData>
  <mergeCells count="1">
    <mergeCell ref="A1:G1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="115" zoomScaleNormal="115" workbookViewId="0">
      <selection activeCell="E13" sqref="E13"/>
    </sheetView>
  </sheetViews>
  <sheetFormatPr defaultRowHeight="15"/>
  <cols>
    <col min="1" max="1" width="24.28515625" customWidth="1"/>
    <col min="2" max="2" width="13.28515625" customWidth="1"/>
    <col min="4" max="4" width="25.85546875" customWidth="1"/>
    <col min="5" max="5" width="13.7109375" customWidth="1"/>
    <col min="7" max="7" width="25.140625" customWidth="1"/>
    <col min="8" max="8" width="12.7109375" bestFit="1" customWidth="1"/>
  </cols>
  <sheetData>
    <row r="1" spans="1:8" ht="51" customHeight="1">
      <c r="A1" s="15" t="s">
        <v>10</v>
      </c>
      <c r="B1" s="15"/>
      <c r="C1" s="15"/>
      <c r="D1" s="15"/>
      <c r="E1" s="15"/>
      <c r="F1" s="15"/>
    </row>
    <row r="2" spans="1:8" ht="13.5" customHeight="1">
      <c r="A2" s="16"/>
      <c r="B2" s="16"/>
      <c r="C2" s="16"/>
      <c r="D2" s="16"/>
      <c r="E2" s="16"/>
      <c r="F2" s="16"/>
    </row>
    <row r="3" spans="1:8">
      <c r="A3" s="10" t="s">
        <v>11</v>
      </c>
      <c r="D3" s="10" t="s">
        <v>12</v>
      </c>
      <c r="G3" s="10" t="s">
        <v>13</v>
      </c>
    </row>
    <row r="5" spans="1:8">
      <c r="A5" s="8" t="s">
        <v>0</v>
      </c>
      <c r="B5" s="1">
        <v>100000</v>
      </c>
      <c r="D5" s="8" t="s">
        <v>0</v>
      </c>
      <c r="E5" s="1">
        <v>100000</v>
      </c>
      <c r="G5" s="8" t="s">
        <v>0</v>
      </c>
      <c r="H5" s="1">
        <v>100000</v>
      </c>
    </row>
    <row r="6" spans="1:8">
      <c r="A6" s="8" t="s">
        <v>1</v>
      </c>
      <c r="B6" s="2">
        <v>4</v>
      </c>
      <c r="D6" s="8" t="s">
        <v>1</v>
      </c>
      <c r="E6" s="2">
        <v>4</v>
      </c>
      <c r="G6" s="8" t="s">
        <v>1</v>
      </c>
      <c r="H6" s="2">
        <v>4</v>
      </c>
    </row>
    <row r="7" spans="1:8">
      <c r="A7" s="8" t="s">
        <v>2</v>
      </c>
      <c r="B7" s="3">
        <v>0.1</v>
      </c>
      <c r="D7" s="8" t="s">
        <v>2</v>
      </c>
      <c r="E7" s="3">
        <v>0.1</v>
      </c>
      <c r="G7" s="8" t="s">
        <v>2</v>
      </c>
      <c r="H7" s="3">
        <v>0.1</v>
      </c>
    </row>
    <row r="8" spans="1:8">
      <c r="A8" s="2" t="s">
        <v>7</v>
      </c>
      <c r="B8" s="5">
        <f>0.08*B5</f>
        <v>8000</v>
      </c>
      <c r="D8" s="2" t="s">
        <v>7</v>
      </c>
      <c r="E8" s="5">
        <f>0.06*E5</f>
        <v>6000</v>
      </c>
      <c r="G8" s="2" t="s">
        <v>7</v>
      </c>
      <c r="H8" s="5">
        <f>0.04*H5</f>
        <v>4000</v>
      </c>
    </row>
    <row r="9" spans="1:8">
      <c r="A9" s="11" t="s">
        <v>4</v>
      </c>
      <c r="B9" s="13">
        <f>B8/(1+B7)^1+B8/(1+B7)^2+B8/(1+B7)^3+B5/(1+B7)^4</f>
        <v>88196.161464380828</v>
      </c>
      <c r="D9" s="11" t="s">
        <v>4</v>
      </c>
      <c r="E9" s="13">
        <f>E8/(1+E7)^1+E8/(1+E7)^2+E8/(1+E7)^3+E5/(1+E7)^4</f>
        <v>83222.457482412385</v>
      </c>
      <c r="G9" s="11" t="s">
        <v>4</v>
      </c>
      <c r="H9" s="13">
        <f>H8/(1+H7)^1+H8/(1+H7)^2+H8/(1+H7)^3+H5/(1+H7)^4</f>
        <v>78248.753500443941</v>
      </c>
    </row>
    <row r="10" spans="1:8">
      <c r="A10" s="11" t="s">
        <v>5</v>
      </c>
      <c r="B10" s="13">
        <f>B8*1/(1+B7)^1+B8*2/(1+B7)^2+B8*3/(1+B7)^3+B5*4/(1+B7)^4</f>
        <v>311732.8051362611</v>
      </c>
      <c r="D10" s="11" t="s">
        <v>5</v>
      </c>
      <c r="E10" s="14">
        <f>E8*1/(1+E7)^1+E8*2/(1+E7)^2+E8*3/(1+E7)^3+E5*4/(1+E7)^4</f>
        <v>302100.94938870287</v>
      </c>
      <c r="G10" s="11" t="s">
        <v>5</v>
      </c>
      <c r="H10" s="13">
        <f>H8*1/(1+H7)^1+H8*2/(1+H7)^2+H8*3/(1+H7)^3+H5*4/(1+H7)^4</f>
        <v>292469.09364114469</v>
      </c>
    </row>
    <row r="11" spans="1:8">
      <c r="A11" s="9" t="s">
        <v>8</v>
      </c>
      <c r="B11" s="13">
        <f>B10/B9</f>
        <v>3.5345393717861344</v>
      </c>
      <c r="D11" s="9" t="s">
        <v>8</v>
      </c>
      <c r="E11" s="13">
        <f>E10/E9</f>
        <v>3.630041199546969</v>
      </c>
      <c r="G11" s="9" t="s">
        <v>8</v>
      </c>
      <c r="H11" s="13">
        <f>H10/H9</f>
        <v>3.7376837400928742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Duration Formula Example 1</vt:lpstr>
      <vt:lpstr>Duration Formula Example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2019-01-28T08:54:02Z</dcterms:created>
  <dcterms:modified xsi:type="dcterms:W3CDTF">2019-01-28T11:47:25Z</dcterms:modified>
</cp:coreProperties>
</file>