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65" windowWidth="11475" windowHeight="6660"/>
  </bookViews>
  <sheets>
    <sheet name="Wallstreetmojo.com" sheetId="6" r:id="rId1"/>
    <sheet name="Cost of Equity Example1" sheetId="1" r:id="rId2"/>
    <sheet name="Cost of Equity Example2" sheetId="3" r:id="rId3"/>
    <sheet name="Cost of Equity Example3" sheetId="4" r:id="rId4"/>
    <sheet name="Cost of Equity Example4" sheetId="5" r:id="rId5"/>
  </sheets>
  <calcPr calcId="144525"/>
</workbook>
</file>

<file path=xl/calcChain.xml><?xml version="1.0" encoding="utf-8"?>
<calcChain xmlns="http://schemas.openxmlformats.org/spreadsheetml/2006/main">
  <c r="B30" i="5" l="1"/>
  <c r="B18" i="5"/>
  <c r="B8" i="4"/>
  <c r="C20" i="1"/>
  <c r="B23" i="5" l="1"/>
  <c r="B22" i="5"/>
  <c r="B21" i="5"/>
  <c r="B20" i="5"/>
  <c r="B19" i="5"/>
  <c r="B10" i="3"/>
  <c r="B11" i="3" s="1"/>
  <c r="D10" i="3"/>
  <c r="D11" i="3" s="1"/>
  <c r="C10" i="3"/>
  <c r="C11" i="3" s="1"/>
  <c r="C9" i="1"/>
  <c r="C12" i="1"/>
  <c r="C11" i="1"/>
  <c r="C10" i="1"/>
  <c r="C14" i="1" s="1"/>
  <c r="B26" i="5" l="1"/>
  <c r="B28" i="5" s="1"/>
</calcChain>
</file>

<file path=xl/sharedStrings.xml><?xml version="1.0" encoding="utf-8"?>
<sst xmlns="http://schemas.openxmlformats.org/spreadsheetml/2006/main" count="65" uniqueCount="46">
  <si>
    <t>NA</t>
  </si>
  <si>
    <t>Announcement</t>
  </si>
  <si>
    <t>Effective</t>
  </si>
  <si>
    <t>Dividend</t>
  </si>
  <si>
    <t>Remarks</t>
  </si>
  <si>
    <t>Dividend Per Share</t>
  </si>
  <si>
    <t>Date</t>
  </si>
  <si>
    <t>Type</t>
  </si>
  <si>
    <t>(%)</t>
  </si>
  <si>
    <t>Final</t>
  </si>
  <si>
    <t>Rs.20.5000 per share(410%)Final Dividend</t>
  </si>
  <si>
    <t>Rs.14.7500 per share(295%)Final Dividend.</t>
  </si>
  <si>
    <t>Rs.14.2500 per share(285%)Final Dividend</t>
  </si>
  <si>
    <t>Rs.43.0000 per share(860%)Final Dividend</t>
  </si>
  <si>
    <t>Rs.27.0000 per share(540%)Final Dividend</t>
  </si>
  <si>
    <t>Rs. 22.00 per share (440%) Final Dividend &amp; Rs.10.00 per share (200%) Special Dividend</t>
  </si>
  <si>
    <t>Rs.29.5000 per share(590%)Final Dividend (equivalent to Rs. 14.75/- per share after 1:1 bonus issue)</t>
  </si>
  <si>
    <t>Growth Rate</t>
  </si>
  <si>
    <t>Year</t>
  </si>
  <si>
    <t>X</t>
  </si>
  <si>
    <t>Y</t>
  </si>
  <si>
    <t>Z</t>
  </si>
  <si>
    <t>Risk Free Rate</t>
  </si>
  <si>
    <t>Beta</t>
  </si>
  <si>
    <t>Market Return</t>
  </si>
  <si>
    <t>Equity Risk Premium</t>
  </si>
  <si>
    <t>Cost of Equity</t>
  </si>
  <si>
    <t>Average growth</t>
  </si>
  <si>
    <t>Avg. Growth (r)</t>
  </si>
  <si>
    <r>
      <rPr>
        <b/>
        <sz val="11"/>
        <color theme="1"/>
        <rFont val="Calibri"/>
        <family val="2"/>
        <scheme val="minor"/>
      </rPr>
      <t>Suppose a company named XYZ is a regularly paying dividend company. Its stock price is trading currently at 20 and expects to pay a dividend of 3.20 next year has following dividend payment history</t>
    </r>
    <r>
      <rPr>
        <sz val="11"/>
        <color theme="1"/>
        <rFont val="Calibri"/>
        <family val="2"/>
        <scheme val="minor"/>
      </rPr>
      <t>.</t>
    </r>
  </si>
  <si>
    <t>Example #1</t>
  </si>
  <si>
    <t>Example #2</t>
  </si>
  <si>
    <t>Below inputs have been arrived for the three companies, using this inputs you have to calculate Cost of Equity using CAPM Model.</t>
  </si>
  <si>
    <t>Risk free rate</t>
  </si>
  <si>
    <t>Equity Market Risk Premium</t>
  </si>
  <si>
    <t>Calculation of cost of equity for TCS company using CAPM model.</t>
  </si>
  <si>
    <t>Example #3</t>
  </si>
  <si>
    <t>Average Growth Rate</t>
  </si>
  <si>
    <t>Last Dividend Paid</t>
  </si>
  <si>
    <t>Example #4</t>
  </si>
  <si>
    <t>Below is the dividend history of the company ignoring interim and any special dividend for time. We have to calculate the cost of equity for Infosys company .</t>
  </si>
  <si>
    <t>Prepared by Dheeraj Vaidya, CFA, FRM</t>
  </si>
  <si>
    <t>dheeraj@wallstreetmojo.com</t>
  </si>
  <si>
    <t>visit - www.wallstreetmojo.com</t>
  </si>
  <si>
    <t>Cost of Equity Formula Excel Template</t>
  </si>
  <si>
    <t>Market Price Per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</si>
</sst>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0">
    <xf numFmtId="0" fontId="0" fillId="0" borderId="0" xfId="0"/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top" wrapText="1"/>
    </xf>
    <xf numFmtId="0" fontId="0" fillId="0" borderId="0" xfId="0" applyBorder="1"/>
    <xf numFmtId="164" fontId="7" fillId="3" borderId="1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2" fontId="7" fillId="3" borderId="1" xfId="0" applyNumberFormat="1" applyFont="1" applyFill="1" applyBorder="1" applyAlignment="1">
      <alignment horizontal="center" vertical="top" wrapText="1"/>
    </xf>
    <xf numFmtId="10" fontId="5" fillId="0" borderId="1" xfId="1" applyNumberFormat="1" applyFont="1" applyBorder="1" applyAlignment="1">
      <alignment horizontal="center"/>
    </xf>
    <xf numFmtId="2" fontId="5" fillId="2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10" fontId="8" fillId="0" borderId="1" xfId="1" applyNumberFormat="1" applyFont="1" applyBorder="1" applyAlignment="1">
      <alignment horizontal="center"/>
    </xf>
    <xf numFmtId="0" fontId="0" fillId="0" borderId="1" xfId="0" applyBorder="1"/>
    <xf numFmtId="0" fontId="8" fillId="0" borderId="1" xfId="0" applyFont="1" applyBorder="1"/>
    <xf numFmtId="10" fontId="8" fillId="0" borderId="1" xfId="0" applyNumberFormat="1" applyFon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left" vertical="top"/>
    </xf>
    <xf numFmtId="10" fontId="0" fillId="0" borderId="0" xfId="1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Font="1" applyBorder="1" applyAlignment="1">
      <alignment horizontal="left" vertical="top"/>
    </xf>
    <xf numFmtId="10" fontId="0" fillId="0" borderId="0" xfId="0" applyNumberFormat="1" applyBorder="1" applyAlignment="1">
      <alignment horizontal="center"/>
    </xf>
    <xf numFmtId="0" fontId="3" fillId="5" borderId="1" xfId="0" applyFont="1" applyFill="1" applyBorder="1"/>
    <xf numFmtId="2" fontId="0" fillId="0" borderId="1" xfId="0" applyNumberForma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top" wrapText="1"/>
    </xf>
    <xf numFmtId="10" fontId="0" fillId="0" borderId="1" xfId="1" applyNumberFormat="1" applyFont="1" applyBorder="1" applyAlignment="1">
      <alignment horizontal="center"/>
    </xf>
    <xf numFmtId="0" fontId="10" fillId="0" borderId="0" xfId="0" applyFont="1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10" fontId="8" fillId="0" borderId="1" xfId="0" applyNumberFormat="1" applyFont="1" applyBorder="1" applyAlignment="1">
      <alignment horizontal="center" vertical="top"/>
    </xf>
    <xf numFmtId="0" fontId="9" fillId="5" borderId="1" xfId="0" applyFont="1" applyFill="1" applyBorder="1"/>
    <xf numFmtId="0" fontId="0" fillId="0" borderId="0" xfId="0"/>
    <xf numFmtId="0" fontId="6" fillId="4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12" fillId="6" borderId="0" xfId="0" applyFont="1" applyFill="1"/>
    <xf numFmtId="0" fontId="0" fillId="6" borderId="0" xfId="0" applyFill="1"/>
    <xf numFmtId="0" fontId="4" fillId="6" borderId="0" xfId="0" applyFont="1" applyFill="1" applyAlignment="1">
      <alignment horizontal="left" indent="2"/>
    </xf>
    <xf numFmtId="0" fontId="14" fillId="6" borderId="0" xfId="2" applyFont="1" applyFill="1" applyAlignment="1">
      <alignment horizontal="left" indent="2"/>
    </xf>
    <xf numFmtId="0" fontId="15" fillId="6" borderId="0" xfId="0" applyFont="1" applyFill="1"/>
    <xf numFmtId="0" fontId="7" fillId="6" borderId="0" xfId="0" applyFont="1" applyFill="1"/>
    <xf numFmtId="0" fontId="0" fillId="0" borderId="0" xfId="0" applyAlignment="1">
      <alignment horizontal="left" vertical="top" wrapText="1"/>
    </xf>
    <xf numFmtId="0" fontId="11" fillId="0" borderId="0" xfId="0" applyFont="1" applyAlignment="1">
      <alignment wrapText="1"/>
    </xf>
    <xf numFmtId="0" fontId="6" fillId="4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16" fillId="0" borderId="0" xfId="0" applyFont="1"/>
    <xf numFmtId="0" fontId="7" fillId="0" borderId="0" xfId="0" applyFont="1"/>
    <xf numFmtId="0" fontId="0" fillId="0" borderId="2" xfId="0" applyBorder="1"/>
    <xf numFmtId="2" fontId="0" fillId="0" borderId="1" xfId="0" applyNumberFormat="1" applyFon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0" fontId="0" fillId="0" borderId="3" xfId="0" applyBorder="1"/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9" fillId="5" borderId="1" xfId="0" applyFont="1" applyFill="1" applyBorder="1" applyAlignment="1">
      <alignment vertical="center" wrapText="1"/>
    </xf>
    <xf numFmtId="10" fontId="7" fillId="0" borderId="1" xfId="1" applyNumberFormat="1" applyFont="1" applyBorder="1" applyAlignment="1">
      <alignment horizontal="center" vertical="center"/>
    </xf>
    <xf numFmtId="0" fontId="17" fillId="0" borderId="0" xfId="0" applyFont="1" applyAlignment="1">
      <alignment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G26" sqref="G26"/>
    </sheetView>
  </sheetViews>
  <sheetFormatPr defaultRowHeight="15" x14ac:dyDescent="0.25"/>
  <cols>
    <col min="1" max="16384" width="9.140625" style="36"/>
  </cols>
  <sheetData>
    <row r="1" spans="1:4" ht="28.5" x14ac:dyDescent="0.45">
      <c r="A1" s="35" t="s">
        <v>44</v>
      </c>
    </row>
    <row r="3" spans="1:4" x14ac:dyDescent="0.25">
      <c r="A3" s="37" t="s">
        <v>41</v>
      </c>
    </row>
    <row r="4" spans="1:4" x14ac:dyDescent="0.25">
      <c r="A4" s="38" t="s">
        <v>42</v>
      </c>
    </row>
    <row r="5" spans="1:4" x14ac:dyDescent="0.25">
      <c r="A5" s="37"/>
    </row>
    <row r="6" spans="1:4" ht="18.75" x14ac:dyDescent="0.3">
      <c r="A6" s="39" t="s">
        <v>43</v>
      </c>
      <c r="B6" s="40"/>
      <c r="C6" s="40"/>
      <c r="D6" s="40"/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GridLines="0" zoomScale="110" zoomScaleNormal="110" workbookViewId="0">
      <selection activeCell="H21" sqref="H21"/>
    </sheetView>
  </sheetViews>
  <sheetFormatPr defaultRowHeight="15" x14ac:dyDescent="0.25"/>
  <cols>
    <col min="1" max="1" width="8.85546875" customWidth="1"/>
    <col min="2" max="2" width="20.28515625" customWidth="1"/>
    <col min="3" max="3" width="14.42578125" customWidth="1"/>
    <col min="4" max="4" width="9.7109375" customWidth="1"/>
    <col min="5" max="5" width="13" customWidth="1"/>
    <col min="6" max="7" width="13.42578125" customWidth="1"/>
  </cols>
  <sheetData>
    <row r="1" spans="1:9" ht="18.75" x14ac:dyDescent="0.3">
      <c r="A1" s="26" t="s">
        <v>30</v>
      </c>
    </row>
    <row r="2" spans="1:9" ht="18.75" x14ac:dyDescent="0.3">
      <c r="A2" s="26"/>
    </row>
    <row r="3" spans="1:9" x14ac:dyDescent="0.25">
      <c r="A3" s="41" t="s">
        <v>29</v>
      </c>
      <c r="B3" s="41"/>
      <c r="C3" s="41"/>
      <c r="D3" s="41"/>
      <c r="E3" s="41"/>
      <c r="F3" s="41"/>
      <c r="G3" s="41"/>
      <c r="H3" s="41"/>
      <c r="I3" s="41"/>
    </row>
    <row r="4" spans="1:9" x14ac:dyDescent="0.25">
      <c r="A4" s="41"/>
      <c r="B4" s="41"/>
      <c r="C4" s="41"/>
      <c r="D4" s="41"/>
      <c r="E4" s="41"/>
      <c r="F4" s="41"/>
      <c r="G4" s="41"/>
      <c r="H4" s="41"/>
      <c r="I4" s="41"/>
    </row>
    <row r="5" spans="1:9" x14ac:dyDescent="0.25">
      <c r="A5" s="41"/>
      <c r="B5" s="41"/>
      <c r="C5" s="41"/>
      <c r="D5" s="41"/>
      <c r="E5" s="41"/>
      <c r="F5" s="41"/>
      <c r="G5" s="41"/>
      <c r="H5" s="41"/>
      <c r="I5" s="41"/>
    </row>
    <row r="6" spans="1:9" ht="15.75" thickBot="1" x14ac:dyDescent="0.3"/>
    <row r="7" spans="1:9" ht="15.75" thickBot="1" x14ac:dyDescent="0.3">
      <c r="A7" s="23" t="s">
        <v>18</v>
      </c>
      <c r="B7" s="24" t="s">
        <v>5</v>
      </c>
      <c r="C7" s="24" t="s">
        <v>17</v>
      </c>
    </row>
    <row r="8" spans="1:9" ht="15.75" thickBot="1" x14ac:dyDescent="0.3">
      <c r="A8" s="18">
        <v>1</v>
      </c>
      <c r="B8" s="22">
        <v>3</v>
      </c>
      <c r="C8" s="18" t="s">
        <v>0</v>
      </c>
    </row>
    <row r="9" spans="1:9" ht="15.75" thickBot="1" x14ac:dyDescent="0.3">
      <c r="A9" s="18">
        <v>2</v>
      </c>
      <c r="B9" s="22">
        <v>3.02</v>
      </c>
      <c r="C9" s="25">
        <f>B9/B8-1</f>
        <v>6.6666666666665986E-3</v>
      </c>
    </row>
    <row r="10" spans="1:9" ht="15.75" thickBot="1" x14ac:dyDescent="0.3">
      <c r="A10" s="18">
        <v>3</v>
      </c>
      <c r="B10" s="22">
        <v>3.05</v>
      </c>
      <c r="C10" s="25">
        <f>(B10/B9)-1</f>
        <v>9.9337748344370258E-3</v>
      </c>
      <c r="D10" s="3"/>
      <c r="E10" s="3"/>
      <c r="F10" s="3"/>
      <c r="G10" s="3"/>
      <c r="H10" s="3"/>
    </row>
    <row r="11" spans="1:9" ht="15.75" thickBot="1" x14ac:dyDescent="0.3">
      <c r="A11" s="18">
        <v>4</v>
      </c>
      <c r="B11" s="22">
        <v>3.11</v>
      </c>
      <c r="C11" s="25">
        <f>(B11/B10)-1</f>
        <v>1.9672131147540961E-2</v>
      </c>
      <c r="D11" s="3"/>
      <c r="E11" s="3"/>
      <c r="F11" s="3"/>
      <c r="G11" s="3"/>
      <c r="H11" s="3"/>
    </row>
    <row r="12" spans="1:9" ht="15.75" thickBot="1" x14ac:dyDescent="0.3">
      <c r="A12" s="18">
        <v>5</v>
      </c>
      <c r="B12" s="22">
        <v>3.16</v>
      </c>
      <c r="C12" s="25">
        <f>(B12/B11)-1</f>
        <v>1.6077170418006492E-2</v>
      </c>
    </row>
    <row r="13" spans="1:9" ht="15.75" thickBot="1" x14ac:dyDescent="0.3"/>
    <row r="14" spans="1:9" ht="15.75" thickBot="1" x14ac:dyDescent="0.3">
      <c r="B14" s="15" t="s">
        <v>27</v>
      </c>
      <c r="C14" s="14">
        <f>AVERAGE(C9:C12)</f>
        <v>1.3087435766662769E-2</v>
      </c>
    </row>
    <row r="15" spans="1:9" s="32" customFormat="1" x14ac:dyDescent="0.25">
      <c r="B15" s="19"/>
      <c r="C15" s="20"/>
    </row>
    <row r="16" spans="1:9" s="32" customFormat="1" ht="15.75" thickBot="1" x14ac:dyDescent="0.3">
      <c r="B16" s="19"/>
      <c r="C16" s="20"/>
    </row>
    <row r="17" spans="2:4" ht="15.75" thickBot="1" x14ac:dyDescent="0.3">
      <c r="B17" s="45" t="s">
        <v>5</v>
      </c>
      <c r="C17" s="18">
        <v>3.2</v>
      </c>
    </row>
    <row r="18" spans="2:4" ht="14.25" customHeight="1" thickBot="1" x14ac:dyDescent="0.3">
      <c r="B18" s="46" t="s">
        <v>45</v>
      </c>
      <c r="C18" s="47">
        <v>20</v>
      </c>
    </row>
    <row r="19" spans="2:4" ht="15.75" thickBot="1" x14ac:dyDescent="0.3">
      <c r="B19" s="17" t="s">
        <v>28</v>
      </c>
      <c r="C19" s="14">
        <v>1.3100000000000001E-2</v>
      </c>
    </row>
    <row r="20" spans="2:4" ht="15.75" thickBot="1" x14ac:dyDescent="0.3">
      <c r="B20" s="21" t="s">
        <v>26</v>
      </c>
      <c r="C20" s="14">
        <f>(C17/C18)+C19</f>
        <v>0.1731</v>
      </c>
    </row>
    <row r="21" spans="2:4" x14ac:dyDescent="0.25">
      <c r="D21" s="16"/>
    </row>
  </sheetData>
  <mergeCells count="1">
    <mergeCell ref="A3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="110" zoomScaleNormal="110" workbookViewId="0">
      <selection activeCell="A21" sqref="A21"/>
    </sheetView>
  </sheetViews>
  <sheetFormatPr defaultRowHeight="15" x14ac:dyDescent="0.25"/>
  <cols>
    <col min="1" max="1" width="20" customWidth="1"/>
    <col min="2" max="2" width="12.140625" customWidth="1"/>
    <col min="3" max="3" width="12.5703125" customWidth="1"/>
    <col min="4" max="4" width="11.42578125" customWidth="1"/>
  </cols>
  <sheetData>
    <row r="1" spans="1:8" ht="18.75" x14ac:dyDescent="0.3">
      <c r="A1" s="26" t="s">
        <v>31</v>
      </c>
    </row>
    <row r="3" spans="1:8" ht="15.75" customHeight="1" x14ac:dyDescent="0.25">
      <c r="A3" s="59" t="s">
        <v>32</v>
      </c>
      <c r="B3" s="42"/>
      <c r="C3" s="42"/>
      <c r="D3" s="42"/>
      <c r="E3" s="42"/>
      <c r="F3" s="42"/>
      <c r="G3" s="42"/>
      <c r="H3" s="42"/>
    </row>
    <row r="4" spans="1:8" ht="15.75" customHeight="1" x14ac:dyDescent="0.25">
      <c r="A4" s="42"/>
      <c r="B4" s="42"/>
      <c r="C4" s="42"/>
      <c r="D4" s="42"/>
      <c r="E4" s="42"/>
      <c r="F4" s="42"/>
      <c r="G4" s="42"/>
      <c r="H4" s="42"/>
    </row>
    <row r="5" spans="1:8" ht="15.75" thickBot="1" x14ac:dyDescent="0.3"/>
    <row r="6" spans="1:8" ht="15.75" thickBot="1" x14ac:dyDescent="0.3">
      <c r="A6" s="27"/>
      <c r="B6" s="28" t="s">
        <v>19</v>
      </c>
      <c r="C6" s="28" t="s">
        <v>20</v>
      </c>
      <c r="D6" s="28" t="s">
        <v>21</v>
      </c>
    </row>
    <row r="7" spans="1:8" ht="15.75" thickBot="1" x14ac:dyDescent="0.3">
      <c r="A7" s="11" t="s">
        <v>22</v>
      </c>
      <c r="B7" s="14">
        <v>0.03</v>
      </c>
      <c r="C7" s="14">
        <v>3.4000000000000002E-2</v>
      </c>
      <c r="D7" s="14">
        <v>0.04</v>
      </c>
    </row>
    <row r="8" spans="1:8" ht="15.75" thickBot="1" x14ac:dyDescent="0.3">
      <c r="A8" s="11" t="s">
        <v>23</v>
      </c>
      <c r="B8" s="18">
        <v>1.1100000000000001</v>
      </c>
      <c r="C8" s="18">
        <v>0.98</v>
      </c>
      <c r="D8" s="18">
        <v>1.4</v>
      </c>
    </row>
    <row r="9" spans="1:8" ht="15.75" thickBot="1" x14ac:dyDescent="0.3">
      <c r="A9" s="11" t="s">
        <v>24</v>
      </c>
      <c r="B9" s="14">
        <v>7.0000000000000007E-2</v>
      </c>
      <c r="C9" s="14">
        <v>7.0000000000000007E-2</v>
      </c>
      <c r="D9" s="14">
        <v>7.0000000000000007E-2</v>
      </c>
    </row>
    <row r="10" spans="1:8" ht="15.75" thickBot="1" x14ac:dyDescent="0.3">
      <c r="A10" s="11" t="s">
        <v>25</v>
      </c>
      <c r="B10" s="14">
        <f>B9-B7</f>
        <v>4.0000000000000008E-2</v>
      </c>
      <c r="C10" s="14">
        <f>C9-C7</f>
        <v>3.6000000000000004E-2</v>
      </c>
      <c r="D10" s="14">
        <f>D9-D7</f>
        <v>3.0000000000000006E-2</v>
      </c>
    </row>
    <row r="11" spans="1:8" ht="15.75" thickBot="1" x14ac:dyDescent="0.3">
      <c r="A11" s="11" t="s">
        <v>26</v>
      </c>
      <c r="B11" s="25">
        <f>B7+(B8*B10)</f>
        <v>7.4400000000000022E-2</v>
      </c>
      <c r="C11" s="25">
        <f>C7+(C8*C10)</f>
        <v>6.9280000000000008E-2</v>
      </c>
      <c r="D11" s="25">
        <f>D7+(D8*D10)</f>
        <v>8.2000000000000003E-2</v>
      </c>
    </row>
  </sheetData>
  <mergeCells count="1">
    <mergeCell ref="A3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zoomScale="110" zoomScaleNormal="110" workbookViewId="0">
      <selection activeCell="A20" sqref="A20"/>
    </sheetView>
  </sheetViews>
  <sheetFormatPr defaultRowHeight="15" x14ac:dyDescent="0.25"/>
  <cols>
    <col min="1" max="1" width="28.5703125" customWidth="1"/>
    <col min="2" max="2" width="16.140625" customWidth="1"/>
  </cols>
  <sheetData>
    <row r="1" spans="1:4" ht="18.75" x14ac:dyDescent="0.3">
      <c r="A1" s="26" t="s">
        <v>36</v>
      </c>
    </row>
    <row r="3" spans="1:4" x14ac:dyDescent="0.25">
      <c r="A3" s="48" t="s">
        <v>35</v>
      </c>
      <c r="B3" s="49"/>
      <c r="C3" s="49"/>
      <c r="D3" s="49"/>
    </row>
    <row r="4" spans="1:4" ht="15.75" thickBot="1" x14ac:dyDescent="0.3"/>
    <row r="5" spans="1:4" ht="16.5" thickBot="1" x14ac:dyDescent="0.3">
      <c r="A5" s="12" t="s">
        <v>33</v>
      </c>
      <c r="B5" s="13">
        <v>7.46E-2</v>
      </c>
    </row>
    <row r="6" spans="1:4" ht="16.5" thickBot="1" x14ac:dyDescent="0.3">
      <c r="A6" s="12" t="s">
        <v>23</v>
      </c>
      <c r="B6" s="9">
        <v>1.1299999999999999</v>
      </c>
    </row>
    <row r="7" spans="1:4" ht="16.5" thickBot="1" x14ac:dyDescent="0.3">
      <c r="A7" s="29" t="s">
        <v>34</v>
      </c>
      <c r="B7" s="30">
        <v>7.2700000000000001E-2</v>
      </c>
    </row>
    <row r="8" spans="1:4" ht="16.5" thickBot="1" x14ac:dyDescent="0.3">
      <c r="A8" s="31" t="s">
        <v>26</v>
      </c>
      <c r="B8" s="10">
        <f>B5+(B6*B7)</f>
        <v>0.15675099999999997</v>
      </c>
    </row>
  </sheetData>
  <mergeCells count="1">
    <mergeCell ref="A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="110" zoomScaleNormal="110" workbookViewId="0">
      <selection activeCell="I4" sqref="I4"/>
    </sheetView>
  </sheetViews>
  <sheetFormatPr defaultRowHeight="15" x14ac:dyDescent="0.25"/>
  <cols>
    <col min="1" max="1" width="16.42578125" customWidth="1"/>
    <col min="2" max="2" width="15.28515625" customWidth="1"/>
    <col min="3" max="4" width="11.140625" customWidth="1"/>
    <col min="5" max="5" width="37.140625" customWidth="1"/>
    <col min="6" max="6" width="20" bestFit="1" customWidth="1"/>
  </cols>
  <sheetData>
    <row r="1" spans="1:6" ht="18.75" x14ac:dyDescent="0.3">
      <c r="A1" s="26" t="s">
        <v>39</v>
      </c>
    </row>
    <row r="2" spans="1:6" ht="18.75" x14ac:dyDescent="0.3">
      <c r="A2" s="26"/>
    </row>
    <row r="3" spans="1:6" x14ac:dyDescent="0.25">
      <c r="A3" s="44" t="s">
        <v>40</v>
      </c>
      <c r="B3" s="44"/>
      <c r="C3" s="44"/>
      <c r="D3" s="44"/>
      <c r="E3" s="44"/>
    </row>
    <row r="4" spans="1:6" x14ac:dyDescent="0.25">
      <c r="A4" s="44"/>
      <c r="B4" s="44"/>
      <c r="C4" s="44"/>
      <c r="D4" s="44"/>
      <c r="E4" s="44"/>
    </row>
    <row r="5" spans="1:6" ht="15.75" thickBot="1" x14ac:dyDescent="0.3"/>
    <row r="6" spans="1:6" ht="19.5" customHeight="1" thickBot="1" x14ac:dyDescent="0.3">
      <c r="A6" s="33" t="s">
        <v>1</v>
      </c>
      <c r="B6" s="33" t="s">
        <v>2</v>
      </c>
      <c r="C6" s="33" t="s">
        <v>3</v>
      </c>
      <c r="D6" s="33" t="s">
        <v>3</v>
      </c>
      <c r="E6" s="43" t="s">
        <v>4</v>
      </c>
      <c r="F6" s="43" t="s">
        <v>5</v>
      </c>
    </row>
    <row r="7" spans="1:6" ht="16.5" thickBot="1" x14ac:dyDescent="0.3">
      <c r="A7" s="33" t="s">
        <v>6</v>
      </c>
      <c r="B7" s="33" t="s">
        <v>6</v>
      </c>
      <c r="C7" s="33" t="s">
        <v>7</v>
      </c>
      <c r="D7" s="33" t="s">
        <v>8</v>
      </c>
      <c r="E7" s="43"/>
      <c r="F7" s="43"/>
    </row>
    <row r="8" spans="1:6" ht="32.25" thickBot="1" x14ac:dyDescent="0.3">
      <c r="A8" s="4">
        <v>43202</v>
      </c>
      <c r="B8" s="4">
        <v>43265</v>
      </c>
      <c r="C8" s="2" t="s">
        <v>9</v>
      </c>
      <c r="D8" s="5">
        <v>410</v>
      </c>
      <c r="E8" s="1" t="s">
        <v>10</v>
      </c>
      <c r="F8" s="6">
        <v>20.5</v>
      </c>
    </row>
    <row r="9" spans="1:6" ht="32.25" thickBot="1" x14ac:dyDescent="0.3">
      <c r="A9" s="4">
        <v>42838</v>
      </c>
      <c r="B9" s="4">
        <v>42887</v>
      </c>
      <c r="C9" s="2" t="s">
        <v>9</v>
      </c>
      <c r="D9" s="5">
        <v>295</v>
      </c>
      <c r="E9" s="1" t="s">
        <v>11</v>
      </c>
      <c r="F9" s="6">
        <v>14.75</v>
      </c>
    </row>
    <row r="10" spans="1:6" ht="32.25" thickBot="1" x14ac:dyDescent="0.3">
      <c r="A10" s="4">
        <v>42475</v>
      </c>
      <c r="B10" s="4">
        <v>42530</v>
      </c>
      <c r="C10" s="2" t="s">
        <v>9</v>
      </c>
      <c r="D10" s="5">
        <v>285</v>
      </c>
      <c r="E10" s="1" t="s">
        <v>12</v>
      </c>
      <c r="F10" s="6">
        <v>14.25</v>
      </c>
    </row>
    <row r="11" spans="1:6" ht="48" thickBot="1" x14ac:dyDescent="0.3">
      <c r="A11" s="4">
        <v>42118</v>
      </c>
      <c r="B11" s="4">
        <v>42170</v>
      </c>
      <c r="C11" s="2" t="s">
        <v>9</v>
      </c>
      <c r="D11" s="5">
        <v>590</v>
      </c>
      <c r="E11" s="1" t="s">
        <v>16</v>
      </c>
      <c r="F11" s="6">
        <v>29.5</v>
      </c>
    </row>
    <row r="12" spans="1:6" ht="32.25" thickBot="1" x14ac:dyDescent="0.3">
      <c r="A12" s="4">
        <v>41744</v>
      </c>
      <c r="B12" s="4">
        <v>41788</v>
      </c>
      <c r="C12" s="2" t="s">
        <v>9</v>
      </c>
      <c r="D12" s="5">
        <v>860</v>
      </c>
      <c r="E12" s="1" t="s">
        <v>13</v>
      </c>
      <c r="F12" s="6">
        <v>43</v>
      </c>
    </row>
    <row r="13" spans="1:6" ht="32.25" thickBot="1" x14ac:dyDescent="0.3">
      <c r="A13" s="4">
        <v>41376</v>
      </c>
      <c r="B13" s="4">
        <v>41424</v>
      </c>
      <c r="C13" s="2" t="s">
        <v>9</v>
      </c>
      <c r="D13" s="5">
        <v>540</v>
      </c>
      <c r="E13" s="1" t="s">
        <v>14</v>
      </c>
      <c r="F13" s="6">
        <v>27</v>
      </c>
    </row>
    <row r="14" spans="1:6" ht="48" thickBot="1" x14ac:dyDescent="0.3">
      <c r="A14" s="4">
        <v>41012</v>
      </c>
      <c r="B14" s="4">
        <v>41053</v>
      </c>
      <c r="C14" s="2" t="s">
        <v>9</v>
      </c>
      <c r="D14" s="5">
        <v>640</v>
      </c>
      <c r="E14" s="1" t="s">
        <v>15</v>
      </c>
      <c r="F14" s="6">
        <v>22</v>
      </c>
    </row>
    <row r="16" spans="1:6" ht="15.75" thickBot="1" x14ac:dyDescent="0.3"/>
    <row r="17" spans="1:5" ht="20.25" customHeight="1" thickBot="1" x14ac:dyDescent="0.3">
      <c r="A17" s="33" t="s">
        <v>5</v>
      </c>
      <c r="B17" s="33" t="s">
        <v>17</v>
      </c>
    </row>
    <row r="18" spans="1:5" ht="16.5" thickBot="1" x14ac:dyDescent="0.3">
      <c r="A18" s="8">
        <v>20.5</v>
      </c>
      <c r="B18" s="7">
        <f>(A18/A19)-1</f>
        <v>0.38983050847457634</v>
      </c>
    </row>
    <row r="19" spans="1:5" ht="16.5" thickBot="1" x14ac:dyDescent="0.3">
      <c r="A19" s="8">
        <v>14.75</v>
      </c>
      <c r="B19" s="7">
        <f>(A19/A20)-1</f>
        <v>3.5087719298245723E-2</v>
      </c>
    </row>
    <row r="20" spans="1:5" ht="16.5" thickBot="1" x14ac:dyDescent="0.3">
      <c r="A20" s="8">
        <v>14.25</v>
      </c>
      <c r="B20" s="7">
        <f t="shared" ref="B20:B23" si="0">(A20/A21)-1</f>
        <v>-0.51694915254237284</v>
      </c>
    </row>
    <row r="21" spans="1:5" ht="16.5" thickBot="1" x14ac:dyDescent="0.3">
      <c r="A21" s="8">
        <v>29.5</v>
      </c>
      <c r="B21" s="7">
        <f t="shared" si="0"/>
        <v>-0.31395348837209303</v>
      </c>
    </row>
    <row r="22" spans="1:5" ht="16.5" thickBot="1" x14ac:dyDescent="0.3">
      <c r="A22" s="8">
        <v>43</v>
      </c>
      <c r="B22" s="7">
        <f t="shared" si="0"/>
        <v>0.59259259259259256</v>
      </c>
    </row>
    <row r="23" spans="1:5" ht="16.5" thickBot="1" x14ac:dyDescent="0.3">
      <c r="A23" s="8">
        <v>27</v>
      </c>
      <c r="B23" s="7">
        <f t="shared" si="0"/>
        <v>0.22727272727272729</v>
      </c>
      <c r="E23" s="32"/>
    </row>
    <row r="24" spans="1:5" ht="16.5" thickBot="1" x14ac:dyDescent="0.3">
      <c r="A24" s="8">
        <v>22</v>
      </c>
      <c r="B24" s="34" t="s">
        <v>0</v>
      </c>
    </row>
    <row r="25" spans="1:5" ht="15.75" thickBot="1" x14ac:dyDescent="0.3">
      <c r="A25" s="53"/>
    </row>
    <row r="26" spans="1:5" ht="30.75" thickBot="1" x14ac:dyDescent="0.3">
      <c r="A26" s="54" t="s">
        <v>37</v>
      </c>
      <c r="B26" s="52">
        <f>AVERAGE(B18:B23)</f>
        <v>6.8980151120612676E-2</v>
      </c>
    </row>
    <row r="27" spans="1:5" ht="30.75" thickBot="1" x14ac:dyDescent="0.3">
      <c r="A27" s="54" t="s">
        <v>38</v>
      </c>
      <c r="B27" s="51">
        <v>20.5</v>
      </c>
    </row>
    <row r="28" spans="1:5" ht="30.75" thickBot="1" x14ac:dyDescent="0.3">
      <c r="A28" s="55" t="s">
        <v>5</v>
      </c>
      <c r="B28" s="51">
        <f>B27*(1+B26)</f>
        <v>21.914093097972561</v>
      </c>
      <c r="C28" s="50"/>
    </row>
    <row r="29" spans="1:5" s="32" customFormat="1" ht="30.75" thickBot="1" x14ac:dyDescent="0.3">
      <c r="A29" s="54" t="s">
        <v>45</v>
      </c>
      <c r="B29" s="56">
        <v>678.95</v>
      </c>
    </row>
    <row r="30" spans="1:5" ht="16.5" thickBot="1" x14ac:dyDescent="0.3">
      <c r="A30" s="57" t="s">
        <v>26</v>
      </c>
      <c r="B30" s="58">
        <f>(B28/B29)+B26</f>
        <v>0.1012565972476803</v>
      </c>
    </row>
  </sheetData>
  <mergeCells count="3">
    <mergeCell ref="E6:E7"/>
    <mergeCell ref="F6:F7"/>
    <mergeCell ref="A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Wallstreetmojo.com</vt:lpstr>
      <vt:lpstr>Cost of Equity Example1</vt:lpstr>
      <vt:lpstr>Cost of Equity Example2</vt:lpstr>
      <vt:lpstr>Cost of Equity Example3</vt:lpstr>
      <vt:lpstr>Cost of Equity Example4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Sales</dc:creator>
  <cp:lastModifiedBy>Sales</cp:lastModifiedBy>
  <dcterms:created xsi:type="dcterms:W3CDTF">2018-12-27T04:13:20Z</dcterms:created>
  <dcterms:modified xsi:type="dcterms:W3CDTF">2018-12-28T07:18:57Z</dcterms:modified>
</cp:coreProperties>
</file>